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<sst xmlns="http://schemas.openxmlformats.org/spreadsheetml/2006/main" count="57" uniqueCount="54">
  <si>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Вагон</t>
  </si>
  <si>
    <t>Alstom Konstal</t>
  </si>
  <si>
    <t>Citadis 100 - Gdansk</t>
  </si>
  <si>
    <t>Citadis 100 - Katowice</t>
  </si>
  <si>
    <t>Довжина</t>
  </si>
  <si>
    <t>К-сть секцій</t>
  </si>
  <si>
    <t>Ширина</t>
  </si>
  <si>
    <t>% низької підлоги</t>
  </si>
  <si>
    <t>Мін/макс рівень підлоги</t>
  </si>
  <si>
    <t>Макс швидкість</t>
  </si>
  <si>
    <t>Вартість</t>
  </si>
  <si>
    <t>К-сть чоловік: сидячі / всі</t>
  </si>
  <si>
    <t>50/320</t>
  </si>
  <si>
    <t>340/590</t>
  </si>
  <si>
    <t>?/300</t>
  </si>
  <si>
    <t>Bombardier Flexity</t>
  </si>
  <si>
    <t>Swift</t>
  </si>
  <si>
    <t>Classic-Krakow</t>
  </si>
  <si>
    <t>73/184</t>
  </si>
  <si>
    <t>Classic-Dresden</t>
  </si>
  <si>
    <t>30 / 45</t>
  </si>
  <si>
    <t>3/5</t>
  </si>
  <si>
    <t>68/104   /   257/271</t>
  </si>
  <si>
    <t>Outlook-Porto</t>
  </si>
  <si>
    <t>80/295</t>
  </si>
  <si>
    <t>Outlook-Palermo</t>
  </si>
  <si>
    <t>56/251</t>
  </si>
  <si>
    <t>Напрям</t>
  </si>
  <si>
    <t>Siemens Combino</t>
  </si>
  <si>
    <t>BKV</t>
  </si>
  <si>
    <t>58/294</t>
  </si>
  <si>
    <t>Skoda</t>
  </si>
  <si>
    <t>14T</t>
  </si>
  <si>
    <t>16T</t>
  </si>
  <si>
    <t>56MCZK</t>
  </si>
  <si>
    <t>53MCZK</t>
  </si>
  <si>
    <t>Inekon</t>
  </si>
  <si>
    <t>TRIO</t>
  </si>
  <si>
    <t>33MCZK</t>
  </si>
  <si>
    <t>Вартість/пасажир</t>
  </si>
  <si>
    <t>?/140</t>
  </si>
  <si>
    <t>PESA</t>
  </si>
  <si>
    <t>120N</t>
  </si>
  <si>
    <t>54/217 (5 чол/м2)</t>
  </si>
  <si>
    <t>1,52ME</t>
  </si>
  <si>
    <t>Потужність</t>
  </si>
  <si>
    <t>4*105=420</t>
  </si>
  <si>
    <t>69/210</t>
  </si>
  <si>
    <t>350/600</t>
  </si>
  <si>
    <t>6*90=540</t>
  </si>
  <si>
    <t>4*90=360</t>
  </si>
  <si>
    <t>2,15ME</t>
  </si>
  <si>
    <t>3,45ME</t>
  </si>
  <si>
    <t>Вартість, млн. грн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</si>
</sst>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E1">
      <selection activeCell="L25" sqref="L25"/>
    </sheetView>
  </sheetViews>
  <sheetFormatPr defaultColWidth="9.140625" defaultRowHeight="12.75"/>
  <cols>
    <col min="1" max="1" width="27.28125" style="0" customWidth="1"/>
    <col min="2" max="2" width="18.140625" style="0" customWidth="1"/>
    <col min="3" max="3" width="12.57421875" style="0" customWidth="1"/>
    <col min="4" max="4" width="14.421875" style="0" customWidth="1"/>
    <col min="5" max="5" width="29.28125" style="0" customWidth="1"/>
    <col min="6" max="6" width="27.140625" style="0" customWidth="1"/>
    <col min="7" max="7" width="23.8515625" style="0" customWidth="1"/>
    <col min="8" max="8" width="18.421875" style="0" customWidth="1"/>
    <col min="9" max="9" width="11.8515625" style="0" customWidth="1"/>
    <col min="11" max="11" width="13.421875" style="0" customWidth="1"/>
    <col min="12" max="12" width="23.28125" style="0" customWidth="1"/>
    <col min="13" max="13" width="19.00390625" style="0" customWidth="1"/>
  </cols>
  <sheetData>
    <row r="1" spans="1:13" ht="12.75">
      <c r="A1" t="s">
        <v>0</v>
      </c>
      <c r="B1" t="s">
        <v>4</v>
      </c>
      <c r="C1" t="s">
        <v>6</v>
      </c>
      <c r="D1" t="s">
        <v>5</v>
      </c>
      <c r="E1" t="s">
        <v>11</v>
      </c>
      <c r="F1" t="s">
        <v>7</v>
      </c>
      <c r="G1" t="s">
        <v>8</v>
      </c>
      <c r="H1" t="s">
        <v>9</v>
      </c>
      <c r="I1" t="s">
        <v>45</v>
      </c>
      <c r="J1" t="s">
        <v>27</v>
      </c>
      <c r="K1" t="s">
        <v>10</v>
      </c>
      <c r="L1" t="s">
        <v>53</v>
      </c>
      <c r="M1" t="s">
        <v>39</v>
      </c>
    </row>
    <row r="2" ht="12.75">
      <c r="A2" t="s">
        <v>1</v>
      </c>
    </row>
    <row r="3" spans="1:10" ht="12.75">
      <c r="A3" s="1" t="s">
        <v>2</v>
      </c>
      <c r="B3">
        <v>26</v>
      </c>
      <c r="C3">
        <v>2.3</v>
      </c>
      <c r="D3">
        <v>3</v>
      </c>
      <c r="E3" t="s">
        <v>12</v>
      </c>
      <c r="F3">
        <v>70</v>
      </c>
      <c r="G3" s="1" t="s">
        <v>13</v>
      </c>
      <c r="H3">
        <v>80</v>
      </c>
      <c r="J3">
        <v>1</v>
      </c>
    </row>
    <row r="4" spans="1:10" ht="12.75">
      <c r="A4" s="1" t="s">
        <v>3</v>
      </c>
      <c r="B4">
        <v>24.05</v>
      </c>
      <c r="C4">
        <v>2.35</v>
      </c>
      <c r="D4">
        <v>3</v>
      </c>
      <c r="E4" t="s">
        <v>14</v>
      </c>
      <c r="F4">
        <v>73</v>
      </c>
      <c r="G4" s="1" t="s">
        <v>13</v>
      </c>
      <c r="H4">
        <v>80</v>
      </c>
      <c r="J4">
        <v>1</v>
      </c>
    </row>
    <row r="5" ht="12.75">
      <c r="A5" t="s">
        <v>15</v>
      </c>
    </row>
    <row r="6" ht="12.75">
      <c r="A6" s="1" t="s">
        <v>16</v>
      </c>
    </row>
    <row r="7" spans="1:10" ht="12.75">
      <c r="A7" s="1" t="s">
        <v>17</v>
      </c>
      <c r="B7">
        <v>26</v>
      </c>
      <c r="C7">
        <v>2.4</v>
      </c>
      <c r="D7">
        <v>3</v>
      </c>
      <c r="E7" t="s">
        <v>18</v>
      </c>
      <c r="F7">
        <v>65</v>
      </c>
      <c r="H7">
        <v>70</v>
      </c>
      <c r="J7">
        <v>1</v>
      </c>
    </row>
    <row r="8" spans="1:13" ht="12.75">
      <c r="A8" s="1" t="s">
        <v>19</v>
      </c>
      <c r="B8" s="1" t="s">
        <v>20</v>
      </c>
      <c r="C8">
        <v>2.3</v>
      </c>
      <c r="D8" s="2" t="s">
        <v>21</v>
      </c>
      <c r="E8" t="s">
        <v>22</v>
      </c>
      <c r="F8">
        <v>68</v>
      </c>
      <c r="H8">
        <v>80</v>
      </c>
      <c r="J8">
        <v>2</v>
      </c>
      <c r="K8" t="s">
        <v>51</v>
      </c>
      <c r="L8">
        <f>2.15*6.633175</f>
        <v>14.261326249999998</v>
      </c>
      <c r="M8">
        <f>L8/271</f>
        <v>0.0526248201107011</v>
      </c>
    </row>
    <row r="9" spans="1:10" ht="12.75">
      <c r="A9" s="1" t="s">
        <v>23</v>
      </c>
      <c r="B9">
        <v>35.002</v>
      </c>
      <c r="C9">
        <v>2.65</v>
      </c>
      <c r="D9">
        <v>7</v>
      </c>
      <c r="E9" t="s">
        <v>24</v>
      </c>
      <c r="F9">
        <v>100</v>
      </c>
      <c r="H9">
        <v>80</v>
      </c>
      <c r="J9">
        <v>2</v>
      </c>
    </row>
    <row r="10" spans="1:10" ht="12.75">
      <c r="A10" s="1" t="s">
        <v>25</v>
      </c>
      <c r="B10">
        <v>32.5</v>
      </c>
      <c r="C10">
        <v>2.4</v>
      </c>
      <c r="D10">
        <v>5</v>
      </c>
      <c r="E10" t="s">
        <v>26</v>
      </c>
      <c r="F10">
        <v>100</v>
      </c>
      <c r="H10">
        <v>70</v>
      </c>
      <c r="J10">
        <v>2</v>
      </c>
    </row>
    <row r="11" ht="12.75">
      <c r="A11" s="3" t="s">
        <v>28</v>
      </c>
    </row>
    <row r="12" spans="1:13" ht="12.75">
      <c r="A12" s="1" t="s">
        <v>29</v>
      </c>
      <c r="B12">
        <v>54</v>
      </c>
      <c r="C12">
        <v>2.4</v>
      </c>
      <c r="D12">
        <v>6</v>
      </c>
      <c r="E12" t="s">
        <v>30</v>
      </c>
      <c r="F12">
        <v>100</v>
      </c>
      <c r="G12">
        <v>350</v>
      </c>
      <c r="H12">
        <v>70</v>
      </c>
      <c r="J12">
        <v>2</v>
      </c>
      <c r="K12" t="s">
        <v>52</v>
      </c>
      <c r="L12">
        <f>6.633175*3.45</f>
        <v>22.88445375</v>
      </c>
      <c r="M12">
        <f>L12/294</f>
        <v>0.07783827806122448</v>
      </c>
    </row>
    <row r="13" ht="12.75">
      <c r="A13" s="3" t="s">
        <v>31</v>
      </c>
    </row>
    <row r="14" spans="1:12" ht="12.75">
      <c r="A14" s="1" t="s">
        <v>32</v>
      </c>
      <c r="B14">
        <v>30.25</v>
      </c>
      <c r="C14">
        <v>2.46</v>
      </c>
      <c r="D14">
        <v>5</v>
      </c>
      <c r="E14" t="s">
        <v>47</v>
      </c>
      <c r="F14">
        <v>65</v>
      </c>
      <c r="G14" s="1" t="s">
        <v>48</v>
      </c>
      <c r="I14" t="s">
        <v>49</v>
      </c>
      <c r="J14">
        <v>1</v>
      </c>
      <c r="K14" t="s">
        <v>34</v>
      </c>
      <c r="L14" s="4">
        <f>0.234392*56</f>
        <v>13.125952</v>
      </c>
    </row>
    <row r="15" spans="1:12" ht="12.75">
      <c r="A15" s="1" t="s">
        <v>33</v>
      </c>
      <c r="B15">
        <v>30.25</v>
      </c>
      <c r="C15">
        <v>2.46</v>
      </c>
      <c r="D15">
        <v>5</v>
      </c>
      <c r="E15" t="s">
        <v>47</v>
      </c>
      <c r="F15">
        <v>70</v>
      </c>
      <c r="G15" s="1" t="s">
        <v>48</v>
      </c>
      <c r="I15" t="s">
        <v>50</v>
      </c>
      <c r="J15">
        <v>1</v>
      </c>
      <c r="K15" t="s">
        <v>35</v>
      </c>
      <c r="L15" s="4">
        <f>0.234392*53</f>
        <v>12.422775999999999</v>
      </c>
    </row>
    <row r="16" ht="12.75">
      <c r="A16" s="3" t="s">
        <v>36</v>
      </c>
    </row>
    <row r="17" spans="1:13" ht="12.75">
      <c r="A17" s="1" t="s">
        <v>37</v>
      </c>
      <c r="B17">
        <v>20.13</v>
      </c>
      <c r="C17">
        <v>2.46</v>
      </c>
      <c r="D17">
        <v>3</v>
      </c>
      <c r="E17" t="s">
        <v>40</v>
      </c>
      <c r="F17">
        <v>50</v>
      </c>
      <c r="K17" t="s">
        <v>38</v>
      </c>
      <c r="L17">
        <f>0.234392*33</f>
        <v>7.734935999999999</v>
      </c>
      <c r="M17">
        <f>L17/140</f>
        <v>0.055249542857142855</v>
      </c>
    </row>
    <row r="18" ht="12.75">
      <c r="A18" s="3" t="s">
        <v>41</v>
      </c>
    </row>
    <row r="19" spans="1:13" ht="12.75">
      <c r="A19" s="1" t="s">
        <v>42</v>
      </c>
      <c r="B19">
        <v>31.8</v>
      </c>
      <c r="C19">
        <v>2.35</v>
      </c>
      <c r="D19">
        <v>5</v>
      </c>
      <c r="E19" t="s">
        <v>43</v>
      </c>
      <c r="F19">
        <v>100</v>
      </c>
      <c r="G19">
        <v>260</v>
      </c>
      <c r="H19">
        <v>70</v>
      </c>
      <c r="I19" t="s">
        <v>46</v>
      </c>
      <c r="J19">
        <v>1</v>
      </c>
      <c r="K19" t="s">
        <v>44</v>
      </c>
      <c r="L19">
        <f>6.633175*1.52</f>
        <v>10.082426</v>
      </c>
      <c r="M19">
        <f>L19/217</f>
        <v>0.04646279262672811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POLLY-SERVICE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</dc:creator>
  <cp:keywords/>
  <dc:description/>
  <cp:lastModifiedBy>Oxana&amp;Toxa2</cp:lastModifiedBy>
  <dcterms:created xsi:type="dcterms:W3CDTF">2007-02-21T19:30:34Z</dcterms:created>
  <dcterms:modified xsi:type="dcterms:W3CDTF">2007-09-16T18:09:35Z</dcterms:modified>
  <cp:category/>
  <cp:version/>
  <cp:contentType/>
  <cp:contentStatus/>
</cp:coreProperties>
</file>